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alkonen\Desktop\Cup virallinne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KERROIN_AHVEN_YLI_KG">[1]Saalistaulukko!$S$2</definedName>
    <definedName name="KERROIN_HAUKI">[1]Saalistaulukko!$S$6</definedName>
    <definedName name="KERROIN_HAUKI_YLI">[1]Saalistaulukko!$S$8</definedName>
    <definedName name="KERROIN_KOKONAISKERROIN">[1]Saalistaulukko!$S$7</definedName>
    <definedName name="KERROIN_KUHA_JA_AHVEN">[1]Saalistaulukko!$S$4</definedName>
    <definedName name="KERROIN_KUHA_YLI">[1]Saalistaulukko!$S$3</definedName>
    <definedName name="KERROIN_LOHIKALA">[1]Saalistaulukko!$S$5</definedName>
    <definedName name="KERROIN_MUUT_KALAT">[1]Saalistaulukko!$S$9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H27" i="1"/>
  <c r="M26" i="1"/>
  <c r="H26" i="1"/>
  <c r="Q26" i="1" s="1"/>
  <c r="M25" i="1"/>
  <c r="H25" i="1"/>
  <c r="M24" i="1"/>
  <c r="H24" i="1"/>
  <c r="Q24" i="1" s="1"/>
  <c r="M23" i="1"/>
  <c r="H23" i="1"/>
  <c r="M22" i="1"/>
  <c r="H22" i="1"/>
  <c r="Q22" i="1" s="1"/>
  <c r="M21" i="1"/>
  <c r="H21" i="1"/>
  <c r="M20" i="1"/>
  <c r="H20" i="1"/>
  <c r="Q20" i="1" s="1"/>
  <c r="M19" i="1"/>
  <c r="H19" i="1"/>
  <c r="M18" i="1"/>
  <c r="H18" i="1"/>
  <c r="Q18" i="1" s="1"/>
  <c r="M17" i="1"/>
  <c r="H17" i="1"/>
  <c r="M16" i="1"/>
  <c r="H16" i="1"/>
  <c r="Q16" i="1" s="1"/>
  <c r="M15" i="1"/>
  <c r="H15" i="1"/>
  <c r="M14" i="1"/>
  <c r="H14" i="1"/>
  <c r="Q14" i="1" s="1"/>
  <c r="M13" i="1"/>
  <c r="H13" i="1"/>
  <c r="M12" i="1"/>
  <c r="H12" i="1"/>
  <c r="Q12" i="1" s="1"/>
  <c r="M11" i="1"/>
  <c r="H11" i="1"/>
  <c r="M10" i="1"/>
  <c r="H10" i="1"/>
  <c r="Q10" i="1" s="1"/>
  <c r="M9" i="1"/>
  <c r="H9" i="1"/>
  <c r="M8" i="1"/>
  <c r="H8" i="1"/>
  <c r="Q8" i="1" s="1"/>
  <c r="M7" i="1"/>
  <c r="H7" i="1"/>
  <c r="M6" i="1"/>
  <c r="H6" i="1"/>
  <c r="Q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M5" i="1"/>
  <c r="H5" i="1"/>
  <c r="Q5" i="1" l="1"/>
  <c r="Q7" i="1"/>
  <c r="Q9" i="1"/>
  <c r="Q11" i="1"/>
  <c r="Q13" i="1"/>
  <c r="Q15" i="1"/>
  <c r="Q17" i="1"/>
  <c r="Q19" i="1"/>
  <c r="Q21" i="1"/>
  <c r="Q23" i="1"/>
  <c r="Q25" i="1"/>
  <c r="Q27" i="1"/>
</calcChain>
</file>

<file path=xl/sharedStrings.xml><?xml version="1.0" encoding="utf-8"?>
<sst xmlns="http://schemas.openxmlformats.org/spreadsheetml/2006/main" count="64" uniqueCount="56">
  <si>
    <t>PAJARI-UISTELU 2022 (VETOUISTELUN POHJOIS-KARJALA CUP)</t>
  </si>
  <si>
    <t>TULOKSET</t>
  </si>
  <si>
    <t xml:space="preserve">Sija </t>
  </si>
  <si>
    <t>Nro</t>
  </si>
  <si>
    <t>Kippari / miehistö</t>
  </si>
  <si>
    <t>Paikkakunta</t>
  </si>
  <si>
    <t>Järvilohi (g)</t>
  </si>
  <si>
    <t>Taimen (g)</t>
  </si>
  <si>
    <t>Nieriä (g)</t>
  </si>
  <si>
    <t>Lohikala pisteet</t>
  </si>
  <si>
    <t>Kuha (g)</t>
  </si>
  <si>
    <t>KUHA yli 5kg</t>
  </si>
  <si>
    <t>Ahven (g)</t>
  </si>
  <si>
    <t>AHVEN yli 1kg</t>
  </si>
  <si>
    <t>Ahven&amp;kuha pisteet</t>
  </si>
  <si>
    <t>Hauki (g)</t>
  </si>
  <si>
    <t>HAUKI yli 5kg</t>
  </si>
  <si>
    <t>Muut kalat (g)</t>
  </si>
  <si>
    <t>Yhteispisteet</t>
  </si>
  <si>
    <t xml:space="preserve">Timo Innanen, Tommi Innanen, Matti Elolampi </t>
  </si>
  <si>
    <t>Simpele</t>
  </si>
  <si>
    <t>Kari Bäck, Ville Käyhkö</t>
  </si>
  <si>
    <t>Enonkoski</t>
  </si>
  <si>
    <t xml:space="preserve">Ville Väisänen, Iiro Hämäläinen </t>
  </si>
  <si>
    <t>Joensuu</t>
  </si>
  <si>
    <t>Aarno Kiiskinen, Mika Korkalainen</t>
  </si>
  <si>
    <t>Viinijärvi</t>
  </si>
  <si>
    <t xml:space="preserve">Johannes Kotilainen, Janne Tynkkynen, Joni Määttä </t>
  </si>
  <si>
    <t>Lappeenranta</t>
  </si>
  <si>
    <t xml:space="preserve">Tero Huotilainen, Jere Kosonen, Eetu Repo </t>
  </si>
  <si>
    <t>Parikkala</t>
  </si>
  <si>
    <t xml:space="preserve">Vesa Jaanu, Petteri Kokko(varakippari), Rauno Immonen </t>
  </si>
  <si>
    <t xml:space="preserve">Jari Miettinen, Joonas Homin </t>
  </si>
  <si>
    <t>Outokumpu</t>
  </si>
  <si>
    <t xml:space="preserve">Niilo Valkonen, Mirko Laakkonen, Valkonen Martti </t>
  </si>
  <si>
    <t>Mikko Pöllänen (varakippari), Harri Kankkunen, Janne Raassina</t>
  </si>
  <si>
    <t>Savonlinna</t>
  </si>
  <si>
    <t>Urpo Lehkonen (varakippari), Erkki Väkeväinen</t>
  </si>
  <si>
    <t>Kitee</t>
  </si>
  <si>
    <t xml:space="preserve">Henri Åke, Simo Hyvärinen(varakippari), Teuvo Hiltunen </t>
  </si>
  <si>
    <t>Polvijärvi</t>
  </si>
  <si>
    <t xml:space="preserve">Jani Kuronen, Teemu Kontturi, Jari Sissonen </t>
  </si>
  <si>
    <t>Ilomantsi</t>
  </si>
  <si>
    <t xml:space="preserve">Ilkka Nevalainen, Ismo Nevalainen </t>
  </si>
  <si>
    <t>Juuka</t>
  </si>
  <si>
    <t xml:space="preserve">Mikko Hirvonen, Joni Hyttinen, Jouni Toivanen </t>
  </si>
  <si>
    <t>Kontiolahti</t>
  </si>
  <si>
    <t xml:space="preserve">Tapio Moilanen, Mika Sahlman </t>
  </si>
  <si>
    <t xml:space="preserve">Joni Karjalainen, Katariina Korjula, Toni Hallikas </t>
  </si>
  <si>
    <t>Imatra</t>
  </si>
  <si>
    <t>Pekka Kokko</t>
  </si>
  <si>
    <t xml:space="preserve">Timo Haaranen, Hannu Parviainen(varakippari), Mika Kuokkanen </t>
  </si>
  <si>
    <t xml:space="preserve">Raimo Seppänen, Hannu Lundberg </t>
  </si>
  <si>
    <t xml:space="preserve">Jarno Kuningas, Jani Nevalainen </t>
  </si>
  <si>
    <t xml:space="preserve">Jussi Väänänen, Mika Sainio, Päivi Kiiskinen </t>
  </si>
  <si>
    <t xml:space="preserve">Jari Kuparinen, Tatu Kuparinen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</si>
</sst>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2">
    <xf numFmtId="0" fontId="0" fillId="0" borderId="0" xfId="0"/>
    <xf numFmtId="0" fontId="1" fillId="0" borderId="0" xfId="0" applyFont="1"/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j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alistaulukko"/>
      <sheetName val="Sheet1"/>
      <sheetName val="Tuloslista"/>
    </sheetNames>
    <sheetDataSet>
      <sheetData sheetId="0">
        <row r="2">
          <cell r="S2">
            <v>10</v>
          </cell>
        </row>
        <row r="3">
          <cell r="S3">
            <v>10</v>
          </cell>
        </row>
        <row r="4">
          <cell r="S4">
            <v>5</v>
          </cell>
        </row>
        <row r="5">
          <cell r="S5">
            <v>15</v>
          </cell>
        </row>
        <row r="6">
          <cell r="S6">
            <v>1</v>
          </cell>
        </row>
        <row r="7">
          <cell r="S7">
            <v>1</v>
          </cell>
        </row>
        <row r="8">
          <cell r="S8">
            <v>2</v>
          </cell>
        </row>
        <row r="9">
          <cell r="S9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K35" sqref="K35"/>
    </sheetView>
  </sheetViews>
  <sheetFormatPr defaultRowHeight="15" x14ac:dyDescent="0.25"/>
  <cols>
    <col min="3" max="3" width="61.28515625" customWidth="1"/>
    <col min="4" max="4" width="14.5703125" customWidth="1"/>
    <col min="5" max="5" width="11.28515625" customWidth="1"/>
    <col min="10" max="10" width="0.42578125" customWidth="1"/>
    <col min="12" max="12" width="0.42578125" customWidth="1"/>
    <col min="15" max="15" width="0.5703125" customWidth="1"/>
    <col min="16" max="16" width="14.28515625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4" spans="1:17" s="1" customForma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</row>
    <row r="5" spans="1:17" x14ac:dyDescent="0.25">
      <c r="A5">
        <v>1</v>
      </c>
      <c r="B5">
        <v>32</v>
      </c>
      <c r="C5" t="s">
        <v>19</v>
      </c>
      <c r="D5" t="s">
        <v>20</v>
      </c>
      <c r="H5">
        <f>SUM(E5:G5)*KERROIN_LOHIKALA</f>
        <v>0</v>
      </c>
      <c r="I5">
        <v>7935</v>
      </c>
      <c r="K5">
        <v>410</v>
      </c>
      <c r="M5">
        <f>SUM(I5+K5)*KERROIN_KUHA_JA_AHVEN+(J5*KERROIN_KUHA_YLI)+(L5*KERROIN_AHVEN_YLI_KG)</f>
        <v>41725</v>
      </c>
      <c r="N5">
        <v>16370</v>
      </c>
      <c r="Q5">
        <f>ROUND(((H5+M5+(N5*KERROIN_HAUKI)+(O5*KERROIN_HAUKI_YLI)+(P5*KERROIN_MUUT_KALAT))*KERROIN_KOKONAISKERROIN), 0)</f>
        <v>58095</v>
      </c>
    </row>
    <row r="6" spans="1:17" x14ac:dyDescent="0.25">
      <c r="A6">
        <f>A5+1</f>
        <v>2</v>
      </c>
      <c r="B6">
        <v>1</v>
      </c>
      <c r="C6" t="s">
        <v>21</v>
      </c>
      <c r="D6" t="s">
        <v>22</v>
      </c>
      <c r="H6">
        <f>SUM(E6:G6)*KERROIN_LOHIKALA</f>
        <v>0</v>
      </c>
      <c r="I6">
        <v>5930</v>
      </c>
      <c r="K6">
        <v>775</v>
      </c>
      <c r="M6">
        <f>SUM(I6+K6)*KERROIN_KUHA_JA_AHVEN+(J6*KERROIN_KUHA_YLI)+(L6*KERROIN_AHVEN_YLI_KG)</f>
        <v>33525</v>
      </c>
      <c r="N6">
        <v>24000</v>
      </c>
      <c r="Q6">
        <f>ROUND(((H6+M6+(N6*KERROIN_HAUKI)+(O6*KERROIN_HAUKI_YLI)+(P6*KERROIN_MUUT_KALAT))*KERROIN_KOKONAISKERROIN), 0)</f>
        <v>57525</v>
      </c>
    </row>
    <row r="7" spans="1:17" x14ac:dyDescent="0.25">
      <c r="A7">
        <f t="shared" ref="A7:A27" si="0">A6+1</f>
        <v>3</v>
      </c>
      <c r="B7">
        <v>29</v>
      </c>
      <c r="C7" t="s">
        <v>23</v>
      </c>
      <c r="D7" t="s">
        <v>24</v>
      </c>
      <c r="H7">
        <f>SUM(E7:G7)*KERROIN_LOHIKALA</f>
        <v>0</v>
      </c>
      <c r="K7">
        <v>3575</v>
      </c>
      <c r="M7">
        <f>SUM(I7+K7)*KERROIN_KUHA_JA_AHVEN+(J7*KERROIN_KUHA_YLI)+(L7*KERROIN_AHVEN_YLI_KG)</f>
        <v>17875</v>
      </c>
      <c r="N7">
        <v>28490</v>
      </c>
      <c r="Q7">
        <f>ROUND(((H7+M7+(N7*KERROIN_HAUKI)+(O7*KERROIN_HAUKI_YLI)+(P7*KERROIN_MUUT_KALAT))*KERROIN_KOKONAISKERROIN), 0)</f>
        <v>46365</v>
      </c>
    </row>
    <row r="8" spans="1:17" x14ac:dyDescent="0.25">
      <c r="A8">
        <f t="shared" si="0"/>
        <v>4</v>
      </c>
      <c r="B8">
        <v>7</v>
      </c>
      <c r="C8" t="s">
        <v>25</v>
      </c>
      <c r="D8" t="s">
        <v>26</v>
      </c>
      <c r="H8">
        <f>SUM(E8:G8)*KERROIN_LOHIKALA</f>
        <v>0</v>
      </c>
      <c r="I8">
        <v>5575</v>
      </c>
      <c r="K8">
        <v>395</v>
      </c>
      <c r="M8">
        <f>SUM(I8+K8)*KERROIN_KUHA_JA_AHVEN+(J8*KERROIN_KUHA_YLI)+(L8*KERROIN_AHVEN_YLI_KG)</f>
        <v>29850</v>
      </c>
      <c r="N8">
        <v>12085</v>
      </c>
      <c r="Q8">
        <f>ROUND(((H8+M8+(N8*KERROIN_HAUKI)+(O8*KERROIN_HAUKI_YLI)+(P8*KERROIN_MUUT_KALAT))*KERROIN_KOKONAISKERROIN), 0)</f>
        <v>41935</v>
      </c>
    </row>
    <row r="9" spans="1:17" x14ac:dyDescent="0.25">
      <c r="A9">
        <f t="shared" si="0"/>
        <v>5</v>
      </c>
      <c r="B9">
        <v>28</v>
      </c>
      <c r="C9" t="s">
        <v>27</v>
      </c>
      <c r="D9" t="s">
        <v>28</v>
      </c>
      <c r="H9">
        <f>SUM(E9:G9)*KERROIN_LOHIKALA</f>
        <v>0</v>
      </c>
      <c r="K9">
        <v>440</v>
      </c>
      <c r="M9">
        <f>SUM(I9+K9)*KERROIN_KUHA_JA_AHVEN+(J9*KERROIN_KUHA_YLI)+(L9*KERROIN_AHVEN_YLI_KG)</f>
        <v>2200</v>
      </c>
      <c r="N9">
        <v>37905</v>
      </c>
      <c r="Q9">
        <f>ROUND(((H9+M9+(N9*KERROIN_HAUKI)+(O9*KERROIN_HAUKI_YLI)+(P9*KERROIN_MUUT_KALAT))*KERROIN_KOKONAISKERROIN), 0)</f>
        <v>40105</v>
      </c>
    </row>
    <row r="10" spans="1:17" x14ac:dyDescent="0.25">
      <c r="A10">
        <f t="shared" si="0"/>
        <v>6</v>
      </c>
      <c r="B10">
        <v>31</v>
      </c>
      <c r="C10" t="s">
        <v>29</v>
      </c>
      <c r="D10" t="s">
        <v>30</v>
      </c>
      <c r="H10">
        <f>SUM(E10:G10)*KERROIN_LOHIKALA</f>
        <v>0</v>
      </c>
      <c r="K10">
        <v>1200</v>
      </c>
      <c r="M10">
        <f>SUM(I10+K10)*KERROIN_KUHA_JA_AHVEN+(J10*KERROIN_KUHA_YLI)+(L10*KERROIN_AHVEN_YLI_KG)</f>
        <v>6000</v>
      </c>
      <c r="N10">
        <v>29510</v>
      </c>
      <c r="Q10">
        <f>ROUND(((H10+M10+(N10*KERROIN_HAUKI)+(O10*KERROIN_HAUKI_YLI)+(P10*KERROIN_MUUT_KALAT))*KERROIN_KOKONAISKERROIN), 0)</f>
        <v>35510</v>
      </c>
    </row>
    <row r="11" spans="1:17" x14ac:dyDescent="0.25">
      <c r="A11">
        <f t="shared" si="0"/>
        <v>7</v>
      </c>
      <c r="B11">
        <v>34</v>
      </c>
      <c r="C11" t="s">
        <v>31</v>
      </c>
      <c r="D11" t="s">
        <v>28</v>
      </c>
      <c r="H11">
        <f>SUM(E11:G11)*KERROIN_LOHIKALA</f>
        <v>0</v>
      </c>
      <c r="K11">
        <v>670</v>
      </c>
      <c r="M11">
        <f>SUM(I11+K11)*KERROIN_KUHA_JA_AHVEN+(J11*KERROIN_KUHA_YLI)+(L11*KERROIN_AHVEN_YLI_KG)</f>
        <v>3350</v>
      </c>
      <c r="N11">
        <v>29980</v>
      </c>
      <c r="Q11">
        <f>ROUND(((H11+M11+(N11*KERROIN_HAUKI)+(O11*KERROIN_HAUKI_YLI)+(P11*KERROIN_MUUT_KALAT))*KERROIN_KOKONAISKERROIN), 0)</f>
        <v>33330</v>
      </c>
    </row>
    <row r="12" spans="1:17" x14ac:dyDescent="0.25">
      <c r="A12">
        <f t="shared" si="0"/>
        <v>8</v>
      </c>
      <c r="B12">
        <v>17</v>
      </c>
      <c r="C12" t="s">
        <v>32</v>
      </c>
      <c r="D12" t="s">
        <v>33</v>
      </c>
      <c r="H12">
        <f>SUM(E12:G12)*KERROIN_LOHIKALA</f>
        <v>0</v>
      </c>
      <c r="K12">
        <v>1570</v>
      </c>
      <c r="M12">
        <f>SUM(I12+K12)*KERROIN_KUHA_JA_AHVEN+(J12*KERROIN_KUHA_YLI)+(L12*KERROIN_AHVEN_YLI_KG)</f>
        <v>7850</v>
      </c>
      <c r="N12">
        <v>23190</v>
      </c>
      <c r="Q12">
        <f>ROUND(((H12+M12+(N12*KERROIN_HAUKI)+(O12*KERROIN_HAUKI_YLI)+(P12*KERROIN_MUUT_KALAT))*KERROIN_KOKONAISKERROIN), 0)</f>
        <v>31040</v>
      </c>
    </row>
    <row r="13" spans="1:17" x14ac:dyDescent="0.25">
      <c r="A13">
        <f t="shared" si="0"/>
        <v>9</v>
      </c>
      <c r="B13">
        <v>6</v>
      </c>
      <c r="C13" t="s">
        <v>34</v>
      </c>
      <c r="H13">
        <f>SUM(E13:G13)*KERROIN_LOHIKALA</f>
        <v>0</v>
      </c>
      <c r="K13">
        <v>3020</v>
      </c>
      <c r="M13">
        <f>SUM(I13+K13)*KERROIN_KUHA_JA_AHVEN+(J13*KERROIN_KUHA_YLI)+(L13*KERROIN_AHVEN_YLI_KG)</f>
        <v>15100</v>
      </c>
      <c r="N13">
        <v>11125</v>
      </c>
      <c r="P13">
        <v>880</v>
      </c>
      <c r="Q13">
        <f>ROUND(((H13+M13+(N13*KERROIN_HAUKI)+(O13*KERROIN_HAUKI_YLI)+(P13*KERROIN_MUUT_KALAT))*KERROIN_KOKONAISKERROIN), 0)</f>
        <v>27105</v>
      </c>
    </row>
    <row r="14" spans="1:17" x14ac:dyDescent="0.25">
      <c r="A14">
        <f t="shared" si="0"/>
        <v>10</v>
      </c>
      <c r="B14">
        <v>3</v>
      </c>
      <c r="C14" t="s">
        <v>35</v>
      </c>
      <c r="D14" t="s">
        <v>36</v>
      </c>
      <c r="H14">
        <f>SUM(E14:G14)*KERROIN_LOHIKALA</f>
        <v>0</v>
      </c>
      <c r="I14">
        <v>2880</v>
      </c>
      <c r="M14">
        <f>SUM(I14+K14)*KERROIN_KUHA_JA_AHVEN+(J14*KERROIN_KUHA_YLI)+(L14*KERROIN_AHVEN_YLI_KG)</f>
        <v>14400</v>
      </c>
      <c r="N14">
        <v>12560</v>
      </c>
      <c r="Q14">
        <f>ROUND(((H14+M14+(N14*KERROIN_HAUKI)+(O14*KERROIN_HAUKI_YLI)+(P14*KERROIN_MUUT_KALAT))*KERROIN_KOKONAISKERROIN), 0)</f>
        <v>26960</v>
      </c>
    </row>
    <row r="15" spans="1:17" x14ac:dyDescent="0.25">
      <c r="A15">
        <f t="shared" si="0"/>
        <v>11</v>
      </c>
      <c r="B15">
        <v>2</v>
      </c>
      <c r="C15" t="s">
        <v>37</v>
      </c>
      <c r="D15" t="s">
        <v>38</v>
      </c>
      <c r="H15">
        <f>SUM(E15:G15)*KERROIN_LOHIKALA</f>
        <v>0</v>
      </c>
      <c r="K15">
        <v>255</v>
      </c>
      <c r="M15">
        <f>SUM(I15+K15)*KERROIN_KUHA_JA_AHVEN+(J15*KERROIN_KUHA_YLI)+(L15*KERROIN_AHVEN_YLI_KG)</f>
        <v>1275</v>
      </c>
      <c r="N15">
        <v>24170</v>
      </c>
      <c r="Q15">
        <f>ROUND(((H15+M15+(N15*KERROIN_HAUKI)+(O15*KERROIN_HAUKI_YLI)+(P15*KERROIN_MUUT_KALAT))*KERROIN_KOKONAISKERROIN), 0)</f>
        <v>25445</v>
      </c>
    </row>
    <row r="16" spans="1:17" x14ac:dyDescent="0.25">
      <c r="A16">
        <f t="shared" si="0"/>
        <v>12</v>
      </c>
      <c r="B16">
        <v>25</v>
      </c>
      <c r="C16" t="s">
        <v>39</v>
      </c>
      <c r="D16" t="s">
        <v>40</v>
      </c>
      <c r="H16">
        <f>SUM(E16:G16)*KERROIN_LOHIKALA</f>
        <v>0</v>
      </c>
      <c r="K16">
        <v>355</v>
      </c>
      <c r="M16">
        <f>SUM(I16+K16)*KERROIN_KUHA_JA_AHVEN+(J16*KERROIN_KUHA_YLI)+(L16*KERROIN_AHVEN_YLI_KG)</f>
        <v>1775</v>
      </c>
      <c r="N16">
        <v>22040</v>
      </c>
      <c r="Q16">
        <f>ROUND(((H16+M16+(N16*KERROIN_HAUKI)+(O16*KERROIN_HAUKI_YLI)+(P16*KERROIN_MUUT_KALAT))*KERROIN_KOKONAISKERROIN), 0)</f>
        <v>23815</v>
      </c>
    </row>
    <row r="17" spans="1:17" x14ac:dyDescent="0.25">
      <c r="A17">
        <f t="shared" si="0"/>
        <v>13</v>
      </c>
      <c r="B17">
        <v>10</v>
      </c>
      <c r="C17" t="s">
        <v>41</v>
      </c>
      <c r="D17" t="s">
        <v>42</v>
      </c>
      <c r="H17">
        <f>SUM(E17:G17)*KERROIN_LOHIKALA</f>
        <v>0</v>
      </c>
      <c r="K17">
        <v>680</v>
      </c>
      <c r="M17">
        <f>SUM(I17+K17)*KERROIN_KUHA_JA_AHVEN+(J17*KERROIN_KUHA_YLI)+(L17*KERROIN_AHVEN_YLI_KG)</f>
        <v>3400</v>
      </c>
      <c r="N17">
        <v>16860</v>
      </c>
      <c r="Q17">
        <f>ROUND(((H17+M17+(N17*KERROIN_HAUKI)+(O17*KERROIN_HAUKI_YLI)+(P17*KERROIN_MUUT_KALAT))*KERROIN_KOKONAISKERROIN), 0)</f>
        <v>20260</v>
      </c>
    </row>
    <row r="18" spans="1:17" x14ac:dyDescent="0.25">
      <c r="A18">
        <f t="shared" si="0"/>
        <v>14</v>
      </c>
      <c r="B18">
        <v>21</v>
      </c>
      <c r="C18" t="s">
        <v>43</v>
      </c>
      <c r="D18" t="s">
        <v>44</v>
      </c>
      <c r="H18">
        <f>SUM(E18:G18)*KERROIN_LOHIKALA</f>
        <v>0</v>
      </c>
      <c r="K18">
        <v>315</v>
      </c>
      <c r="M18">
        <f>SUM(I18+K18)*KERROIN_KUHA_JA_AHVEN+(J18*KERROIN_KUHA_YLI)+(L18*KERROIN_AHVEN_YLI_KG)</f>
        <v>1575</v>
      </c>
      <c r="N18">
        <v>17930</v>
      </c>
      <c r="Q18">
        <f>ROUND(((H18+M18+(N18*KERROIN_HAUKI)+(O18*KERROIN_HAUKI_YLI)+(P18*KERROIN_MUUT_KALAT))*KERROIN_KOKONAISKERROIN), 0)</f>
        <v>19505</v>
      </c>
    </row>
    <row r="19" spans="1:17" x14ac:dyDescent="0.25">
      <c r="A19">
        <f t="shared" si="0"/>
        <v>15</v>
      </c>
      <c r="B19">
        <v>16</v>
      </c>
      <c r="C19" t="s">
        <v>45</v>
      </c>
      <c r="D19" t="s">
        <v>46</v>
      </c>
      <c r="H19">
        <f>SUM(E19:G19)*KERROIN_LOHIKALA</f>
        <v>0</v>
      </c>
      <c r="K19">
        <v>3110</v>
      </c>
      <c r="M19">
        <f>SUM(I19+K19)*KERROIN_KUHA_JA_AHVEN+(J19*KERROIN_KUHA_YLI)+(L19*KERROIN_AHVEN_YLI_KG)</f>
        <v>15550</v>
      </c>
      <c r="N19">
        <v>2185</v>
      </c>
      <c r="P19">
        <v>1265</v>
      </c>
      <c r="Q19">
        <f>ROUND(((H19+M19+(N19*KERROIN_HAUKI)+(O19*KERROIN_HAUKI_YLI)+(P19*KERROIN_MUUT_KALAT))*KERROIN_KOKONAISKERROIN), 0)</f>
        <v>19000</v>
      </c>
    </row>
    <row r="20" spans="1:17" x14ac:dyDescent="0.25">
      <c r="A20">
        <f t="shared" si="0"/>
        <v>16</v>
      </c>
      <c r="B20">
        <v>15</v>
      </c>
      <c r="C20" t="s">
        <v>47</v>
      </c>
      <c r="D20" t="s">
        <v>40</v>
      </c>
      <c r="H20">
        <f>SUM(E20:G20)*KERROIN_LOHIKALA</f>
        <v>0</v>
      </c>
      <c r="K20">
        <v>1435</v>
      </c>
      <c r="M20">
        <f>SUM(I20+K20)*KERROIN_KUHA_JA_AHVEN+(J20*KERROIN_KUHA_YLI)+(L20*KERROIN_AHVEN_YLI_KG)</f>
        <v>7175</v>
      </c>
      <c r="N20">
        <v>11530</v>
      </c>
      <c r="Q20">
        <f>ROUND(((H20+M20+(N20*KERROIN_HAUKI)+(O20*KERROIN_HAUKI_YLI)+(P20*KERROIN_MUUT_KALAT))*KERROIN_KOKONAISKERROIN), 0)</f>
        <v>18705</v>
      </c>
    </row>
    <row r="21" spans="1:17" x14ac:dyDescent="0.25">
      <c r="A21">
        <f t="shared" si="0"/>
        <v>17</v>
      </c>
      <c r="B21">
        <v>27</v>
      </c>
      <c r="C21" t="s">
        <v>48</v>
      </c>
      <c r="D21" t="s">
        <v>49</v>
      </c>
      <c r="H21">
        <f>SUM(E21:G21)*KERROIN_LOHIKALA</f>
        <v>0</v>
      </c>
      <c r="I21">
        <v>840</v>
      </c>
      <c r="M21">
        <f>SUM(I21+K21)*KERROIN_KUHA_JA_AHVEN+(J21*KERROIN_KUHA_YLI)+(L21*KERROIN_AHVEN_YLI_KG)</f>
        <v>4200</v>
      </c>
      <c r="N21">
        <v>12370</v>
      </c>
      <c r="Q21">
        <f>ROUND(((H21+M21+(N21*KERROIN_HAUKI)+(O21*KERROIN_HAUKI_YLI)+(P21*KERROIN_MUUT_KALAT))*KERROIN_KOKONAISKERROIN), 0)</f>
        <v>16570</v>
      </c>
    </row>
    <row r="22" spans="1:17" x14ac:dyDescent="0.25">
      <c r="A22">
        <f t="shared" si="0"/>
        <v>18</v>
      </c>
      <c r="B22">
        <v>26</v>
      </c>
      <c r="C22" t="s">
        <v>50</v>
      </c>
      <c r="D22" t="s">
        <v>28</v>
      </c>
      <c r="H22">
        <f>SUM(E22:G22)*KERROIN_LOHIKALA</f>
        <v>0</v>
      </c>
      <c r="M22">
        <f>SUM(I22+K22)*KERROIN_KUHA_JA_AHVEN+(J22*KERROIN_KUHA_YLI)+(L22*KERROIN_AHVEN_YLI_KG)</f>
        <v>0</v>
      </c>
      <c r="N22">
        <v>15180</v>
      </c>
      <c r="Q22">
        <f>ROUND(((H22+M22+(N22*KERROIN_HAUKI)+(O22*KERROIN_HAUKI_YLI)+(P22*KERROIN_MUUT_KALAT))*KERROIN_KOKONAISKERROIN), 0)</f>
        <v>15180</v>
      </c>
    </row>
    <row r="23" spans="1:17" x14ac:dyDescent="0.25">
      <c r="A23">
        <f t="shared" si="0"/>
        <v>19</v>
      </c>
      <c r="B23">
        <v>33</v>
      </c>
      <c r="C23" t="s">
        <v>51</v>
      </c>
      <c r="D23" t="s">
        <v>24</v>
      </c>
      <c r="H23">
        <f>SUM(E23:G23)*KERROIN_LOHIKALA</f>
        <v>0</v>
      </c>
      <c r="K23">
        <v>785</v>
      </c>
      <c r="M23">
        <f>SUM(I23+K23)*KERROIN_KUHA_JA_AHVEN+(J23*KERROIN_KUHA_YLI)+(L23*KERROIN_AHVEN_YLI_KG)</f>
        <v>3925</v>
      </c>
      <c r="N23">
        <v>10225</v>
      </c>
      <c r="Q23">
        <f>ROUND(((H23+M23+(N23*KERROIN_HAUKI)+(O23*KERROIN_HAUKI_YLI)+(P23*KERROIN_MUUT_KALAT))*KERROIN_KOKONAISKERROIN), 0)</f>
        <v>14150</v>
      </c>
    </row>
    <row r="24" spans="1:17" x14ac:dyDescent="0.25">
      <c r="A24">
        <f t="shared" si="0"/>
        <v>20</v>
      </c>
      <c r="B24">
        <v>11</v>
      </c>
      <c r="C24" t="s">
        <v>52</v>
      </c>
      <c r="D24" t="s">
        <v>36</v>
      </c>
      <c r="H24">
        <f>SUM(E24:G24)*KERROIN_LOHIKALA</f>
        <v>0</v>
      </c>
      <c r="K24">
        <v>360</v>
      </c>
      <c r="M24">
        <f>SUM(I24+K24)*KERROIN_KUHA_JA_AHVEN+(J24*KERROIN_KUHA_YLI)+(L24*KERROIN_AHVEN_YLI_KG)</f>
        <v>1800</v>
      </c>
      <c r="N24">
        <v>12265</v>
      </c>
      <c r="Q24">
        <f>ROUND(((H24+M24+(N24*KERROIN_HAUKI)+(O24*KERROIN_HAUKI_YLI)+(P24*KERROIN_MUUT_KALAT))*KERROIN_KOKONAISKERROIN), 0)</f>
        <v>14065</v>
      </c>
    </row>
    <row r="25" spans="1:17" x14ac:dyDescent="0.25">
      <c r="A25">
        <f t="shared" si="0"/>
        <v>21</v>
      </c>
      <c r="B25">
        <v>30</v>
      </c>
      <c r="C25" t="s">
        <v>53</v>
      </c>
      <c r="D25" t="s">
        <v>40</v>
      </c>
      <c r="H25">
        <f>SUM(E25:G25)*KERROIN_LOHIKALA</f>
        <v>0</v>
      </c>
      <c r="M25">
        <f>SUM(I25+K25)*KERROIN_KUHA_JA_AHVEN+(J25*KERROIN_KUHA_YLI)+(L25*KERROIN_AHVEN_YLI_KG)</f>
        <v>0</v>
      </c>
      <c r="N25">
        <v>12905</v>
      </c>
      <c r="Q25">
        <f>ROUND(((H25+M25+(N25*KERROIN_HAUKI)+(O25*KERROIN_HAUKI_YLI)+(P25*KERROIN_MUUT_KALAT))*KERROIN_KOKONAISKERROIN), 0)</f>
        <v>12905</v>
      </c>
    </row>
    <row r="26" spans="1:17" x14ac:dyDescent="0.25">
      <c r="A26">
        <f t="shared" si="0"/>
        <v>22</v>
      </c>
      <c r="B26">
        <v>13</v>
      </c>
      <c r="C26" t="s">
        <v>54</v>
      </c>
      <c r="D26" t="s">
        <v>24</v>
      </c>
      <c r="H26">
        <f>SUM(E26:G26)*KERROIN_LOHIKALA</f>
        <v>0</v>
      </c>
      <c r="I26">
        <v>915</v>
      </c>
      <c r="K26">
        <v>780</v>
      </c>
      <c r="M26">
        <f>SUM(I26+K26)*KERROIN_KUHA_JA_AHVEN+(J26*KERROIN_KUHA_YLI)+(L26*KERROIN_AHVEN_YLI_KG)</f>
        <v>8475</v>
      </c>
      <c r="N26">
        <v>3490</v>
      </c>
      <c r="Q26">
        <f>ROUND(((H26+M26+(N26*KERROIN_HAUKI)+(O26*KERROIN_HAUKI_YLI)+(P26*KERROIN_MUUT_KALAT))*KERROIN_KOKONAISKERROIN), 0)</f>
        <v>11965</v>
      </c>
    </row>
    <row r="27" spans="1:17" x14ac:dyDescent="0.25">
      <c r="A27">
        <f t="shared" si="0"/>
        <v>23</v>
      </c>
      <c r="B27">
        <v>5</v>
      </c>
      <c r="C27" t="s">
        <v>55</v>
      </c>
      <c r="D27" t="s">
        <v>46</v>
      </c>
      <c r="H27">
        <f>SUM(E27:G27)*KERROIN_LOHIKALA</f>
        <v>0</v>
      </c>
      <c r="K27">
        <v>225</v>
      </c>
      <c r="M27">
        <f>SUM(I27+K27)*KERROIN_KUHA_JA_AHVEN+(J27*KERROIN_KUHA_YLI)+(L27*KERROIN_AHVEN_YLI_KG)</f>
        <v>1125</v>
      </c>
      <c r="N27">
        <v>6040</v>
      </c>
      <c r="Q27">
        <f>ROUND(((H27+M27+(N27*KERROIN_HAUKI)+(O27*KERROIN_HAUKI_YLI)+(P27*KERROIN_MUUT_KALAT))*KERROIN_KOKONAISKERROIN), 0)</f>
        <v>7165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NValkonen</dc:creator>
  <cp:lastModifiedBy>NValkonen</cp:lastModifiedBy>
  <dcterms:created xsi:type="dcterms:W3CDTF">2022-06-19T18:40:26Z</dcterms:created>
  <dcterms:modified xsi:type="dcterms:W3CDTF">2022-06-19T18:43:02Z</dcterms:modified>
</cp:coreProperties>
</file>