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11" i="1" l="1"/>
  <c r="I24" i="1"/>
  <c r="I14" i="1"/>
  <c r="J14" i="1" s="1"/>
  <c r="I10" i="1"/>
  <c r="J10" i="1" s="1"/>
  <c r="I9" i="1"/>
  <c r="J9" i="1" s="1"/>
  <c r="I7" i="1"/>
  <c r="J7" i="1" s="1"/>
  <c r="I18" i="1"/>
  <c r="I8" i="1"/>
  <c r="I6" i="1"/>
  <c r="I5" i="1"/>
  <c r="J5" i="1" s="1"/>
  <c r="I28" i="1"/>
  <c r="J28" i="1" s="1"/>
  <c r="J24" i="1"/>
  <c r="J16" i="1"/>
  <c r="J13" i="1"/>
  <c r="J26" i="1"/>
  <c r="J3" i="1"/>
  <c r="J38" i="1"/>
  <c r="J12" i="1"/>
  <c r="J31" i="1"/>
  <c r="J20" i="1"/>
  <c r="J39" i="1"/>
  <c r="J40" i="1"/>
  <c r="J19" i="1"/>
  <c r="J41" i="1"/>
  <c r="J36" i="1"/>
  <c r="J15" i="1"/>
  <c r="J8" i="1"/>
  <c r="J32" i="1"/>
  <c r="J11" i="1"/>
  <c r="J2" i="1"/>
  <c r="J33" i="1"/>
  <c r="J18" i="1"/>
  <c r="J21" i="1"/>
  <c r="J42" i="1"/>
  <c r="J30" i="1"/>
  <c r="J43" i="1"/>
  <c r="J35" i="1"/>
  <c r="J44" i="1"/>
  <c r="J6" i="1"/>
  <c r="J17" i="1"/>
  <c r="J34" i="1"/>
  <c r="J27" i="1"/>
  <c r="J23" i="1"/>
  <c r="J25" i="1"/>
  <c r="J37" i="1"/>
  <c r="J22" i="1"/>
  <c r="J45" i="1"/>
  <c r="J29" i="1"/>
  <c r="I4" i="1"/>
  <c r="J4" i="1" s="1"/>
  <c r="G58" i="1" l="1"/>
  <c r="H58" i="1"/>
  <c r="F58" i="1"/>
  <c r="I58" i="1" l="1"/>
</calcChain>
</file>

<file path=xl/sharedStrings.xml><?xml version="1.0" encoding="utf-8"?>
<sst xmlns="http://schemas.openxmlformats.org/spreadsheetml/2006/main" count="98" uniqueCount="98">
  <si>
    <t>Sija</t>
  </si>
  <si>
    <t>Nro</t>
  </si>
  <si>
    <t>Kippari</t>
  </si>
  <si>
    <t>Miehistö</t>
  </si>
  <si>
    <t>Kuha</t>
  </si>
  <si>
    <t>Ahven</t>
  </si>
  <si>
    <t>Muut</t>
  </si>
  <si>
    <t>Yhteensä</t>
  </si>
  <si>
    <t>Lohikakalat</t>
  </si>
  <si>
    <t>id</t>
  </si>
  <si>
    <t>Kosonen Juha</t>
  </si>
  <si>
    <t>Kämäräinen Tomi</t>
  </si>
  <si>
    <t>Behm Jukka</t>
  </si>
  <si>
    <t>Behm Esa</t>
  </si>
  <si>
    <t>Heiskanen Mika</t>
  </si>
  <si>
    <t>Heiskanen Samuli ja Sallinen Mika</t>
  </si>
  <si>
    <t>Pakarinen Antti</t>
  </si>
  <si>
    <t>Vatanen Petri</t>
  </si>
  <si>
    <t>Nuutinen Timo</t>
  </si>
  <si>
    <t>Mononen  Heikki</t>
  </si>
  <si>
    <t>Kurki Panu</t>
  </si>
  <si>
    <t>Hirvonen Jaakko</t>
  </si>
  <si>
    <t>Saari Pasi</t>
  </si>
  <si>
    <t>Saari Leila</t>
  </si>
  <si>
    <t>Heiskanen Pentti</t>
  </si>
  <si>
    <t>Heiskanen Timo ja Tavi Esa</t>
  </si>
  <si>
    <t>Varis Tero</t>
  </si>
  <si>
    <t>Nousiainen Mikko, Dyer Peter ja Suvanto Jukka</t>
  </si>
  <si>
    <t>Bäck Kari</t>
  </si>
  <si>
    <t>Vellonen Veli-Matti</t>
  </si>
  <si>
    <t>Kuronen Jani</t>
  </si>
  <si>
    <t>Mutanen Anssi ja Kaltiainen Tero</t>
  </si>
  <si>
    <t>Käyhkö Ville</t>
  </si>
  <si>
    <t>Käyhkö Simo</t>
  </si>
  <si>
    <t>Paajanen Jani</t>
  </si>
  <si>
    <t>Puisto Mika ja Timonen Mika</t>
  </si>
  <si>
    <t>Miettinen Jari</t>
  </si>
  <si>
    <t>Homin Joonas</t>
  </si>
  <si>
    <t>Väisänen Ville</t>
  </si>
  <si>
    <t>Kiiskinen Teemu ja Hämäläinen Lauri</t>
  </si>
  <si>
    <t>Tolonen Joni</t>
  </si>
  <si>
    <t>Puhakka Panu</t>
  </si>
  <si>
    <t>Horttanainen Jarkko</t>
  </si>
  <si>
    <t>Horttanainen Eetu-Pekka</t>
  </si>
  <si>
    <t>Seppänen Raimo</t>
  </si>
  <si>
    <t>Lundberg Hannu</t>
  </si>
  <si>
    <t>Valkonen Niilo</t>
  </si>
  <si>
    <t>Laakkonen Mirko ja Koivuselkä Joni</t>
  </si>
  <si>
    <t xml:space="preserve">Kankkunen Harri </t>
  </si>
  <si>
    <t>Pitko Ari ja Karhu Tuomo</t>
  </si>
  <si>
    <t>Ikonen Atso</t>
  </si>
  <si>
    <t>Huikuiri Ilkka</t>
  </si>
  <si>
    <t>Ratinen Pasi</t>
  </si>
  <si>
    <t>Kakkinen Kari</t>
  </si>
  <si>
    <t>Sissonen Jussi</t>
  </si>
  <si>
    <t>Hiltunen Esa</t>
  </si>
  <si>
    <t>Kontturi Ari</t>
  </si>
  <si>
    <t>Kontturi Leena</t>
  </si>
  <si>
    <t>Kiiskinen Aarno</t>
  </si>
  <si>
    <t>Korkalainen Mika</t>
  </si>
  <si>
    <t>Soininen Arttu</t>
  </si>
  <si>
    <t>Virtanen Jarkko</t>
  </si>
  <si>
    <t>Kurvinen Erno</t>
  </si>
  <si>
    <t>Palviainen Jussi</t>
  </si>
  <si>
    <t>Mutikainen Seppo</t>
  </si>
  <si>
    <t>Mutikainen Ville ja Mononen Juha</t>
  </si>
  <si>
    <t>Majoinen Ari</t>
  </si>
  <si>
    <t>Parkkinen Pasi</t>
  </si>
  <si>
    <t>Siltanen Heikki</t>
  </si>
  <si>
    <t>Tiainen Erkki</t>
  </si>
  <si>
    <t>Eskelinen Sirpa</t>
  </si>
  <si>
    <t>Muje Juha</t>
  </si>
  <si>
    <t>Hirvonen Mika</t>
  </si>
  <si>
    <t>Nissinen Eero</t>
  </si>
  <si>
    <t>Tolvanen Olli</t>
  </si>
  <si>
    <t>Hämäläinen Juha</t>
  </si>
  <si>
    <t>Ylönen Antti</t>
  </si>
  <si>
    <t>Kukkonen Juha</t>
  </si>
  <si>
    <t>Karttunen Sami</t>
  </si>
  <si>
    <t>Kontturi Jorma</t>
  </si>
  <si>
    <t>Saarinen Mikko</t>
  </si>
  <si>
    <t>Simonen Antti</t>
  </si>
  <si>
    <t>Puhakka Jani</t>
  </si>
  <si>
    <t>Nuutinen Sami</t>
  </si>
  <si>
    <t>Karhu Kimmo</t>
  </si>
  <si>
    <t>Rouvinen Jari</t>
  </si>
  <si>
    <t>Hirvonen Mikko</t>
  </si>
  <si>
    <t>Kurki Joni ja Janttonen Roope</t>
  </si>
  <si>
    <t>Impivaara Pieta ja Wilman Leevi</t>
  </si>
  <si>
    <t>Korhonen Joni</t>
  </si>
  <si>
    <t>Ilina Miro ja Määttä Kasper</t>
  </si>
  <si>
    <t>Ikonen Janne</t>
  </si>
  <si>
    <t>Ikonen Juhana</t>
  </si>
  <si>
    <t>Asikainen Jarmo</t>
  </si>
  <si>
    <t>Kinnunen Pekka</t>
  </si>
  <si>
    <t>Nevalainen Antti</t>
  </si>
  <si>
    <t>Nevalainen Aleksi ja Jani ?</t>
  </si>
  <si>
    <t>Laine Hannu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</si>
</sst>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0" fillId="0" borderId="2" xfId="0" applyBorder="1"/>
  </cellXfs>
  <cellStyles count="1">
    <cellStyle name="Normaali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I5" sqref="I5"/>
    </sheetView>
  </sheetViews>
  <sheetFormatPr defaultRowHeight="15" x14ac:dyDescent="0.25"/>
  <cols>
    <col min="1" max="1" width="4.140625" bestFit="1" customWidth="1"/>
    <col min="2" max="2" width="4.28515625" bestFit="1" customWidth="1"/>
    <col min="3" max="3" width="4.42578125" customWidth="1"/>
    <col min="4" max="4" width="20.140625" bestFit="1" customWidth="1"/>
    <col min="5" max="5" width="48.28515625" bestFit="1" customWidth="1"/>
    <col min="6" max="6" width="11" bestFit="1" customWidth="1"/>
    <col min="7" max="7" width="6" bestFit="1" customWidth="1"/>
    <col min="8" max="8" width="6.7109375" bestFit="1" customWidth="1"/>
    <col min="9" max="9" width="7" bestFit="1" customWidth="1"/>
    <col min="10" max="10" width="9.28515625" bestFit="1" customWidth="1"/>
    <col min="11" max="11" width="9.140625" customWidth="1"/>
  </cols>
  <sheetData>
    <row r="1" spans="1:11" x14ac:dyDescent="0.25">
      <c r="A1" s="4" t="s">
        <v>0</v>
      </c>
      <c r="B1" s="4" t="s">
        <v>1</v>
      </c>
      <c r="C1" s="4" t="s">
        <v>9</v>
      </c>
      <c r="D1" s="4" t="s">
        <v>2</v>
      </c>
      <c r="E1" s="4" t="s">
        <v>3</v>
      </c>
      <c r="F1" s="4" t="s">
        <v>8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1" x14ac:dyDescent="0.25">
      <c r="A2" s="5">
        <v>1</v>
      </c>
      <c r="B2" s="5">
        <v>24</v>
      </c>
      <c r="C2" s="5">
        <v>25</v>
      </c>
      <c r="D2" s="5" t="s">
        <v>55</v>
      </c>
      <c r="E2" s="5" t="s">
        <v>54</v>
      </c>
      <c r="F2" s="5">
        <v>3415</v>
      </c>
      <c r="G2" s="5">
        <v>1030</v>
      </c>
      <c r="H2" s="5">
        <v>246</v>
      </c>
      <c r="I2" s="5">
        <v>2439</v>
      </c>
      <c r="J2" s="5">
        <f>50*F2+5*G2+5*H2+I2</f>
        <v>179569</v>
      </c>
    </row>
    <row r="3" spans="1:11" x14ac:dyDescent="0.25">
      <c r="A3" s="5">
        <v>2</v>
      </c>
      <c r="B3" s="5">
        <v>6</v>
      </c>
      <c r="C3" s="5">
        <v>8</v>
      </c>
      <c r="D3" s="5" t="s">
        <v>21</v>
      </c>
      <c r="E3" s="5"/>
      <c r="F3" s="5">
        <v>3198</v>
      </c>
      <c r="G3" s="5"/>
      <c r="H3" s="5"/>
      <c r="I3" s="5"/>
      <c r="J3" s="5">
        <f>50*F3+5*G3+5*H3+I3</f>
        <v>159900</v>
      </c>
    </row>
    <row r="4" spans="1:11" x14ac:dyDescent="0.25">
      <c r="A4" s="5">
        <v>3</v>
      </c>
      <c r="B4" s="5">
        <v>34</v>
      </c>
      <c r="C4" s="5">
        <v>35</v>
      </c>
      <c r="D4" s="5" t="s">
        <v>73</v>
      </c>
      <c r="E4" s="5" t="s">
        <v>74</v>
      </c>
      <c r="F4" s="5">
        <v>2261</v>
      </c>
      <c r="G4" s="5"/>
      <c r="H4" s="5">
        <v>2292</v>
      </c>
      <c r="I4" s="5">
        <f>4343+919</f>
        <v>5262</v>
      </c>
      <c r="J4" s="5">
        <f>50*F4+5*G4+5*H4+I4</f>
        <v>129772</v>
      </c>
    </row>
    <row r="5" spans="1:11" x14ac:dyDescent="0.25">
      <c r="A5" s="5">
        <v>4</v>
      </c>
      <c r="B5" s="5">
        <v>2</v>
      </c>
      <c r="C5" s="5">
        <v>4</v>
      </c>
      <c r="D5" s="5" t="s">
        <v>14</v>
      </c>
      <c r="E5" s="5" t="s">
        <v>15</v>
      </c>
      <c r="F5" s="5"/>
      <c r="G5" s="5">
        <v>897</v>
      </c>
      <c r="H5" s="5">
        <v>2544</v>
      </c>
      <c r="I5" s="5">
        <f>12405+12430+9979+4906</f>
        <v>39720</v>
      </c>
      <c r="J5" s="5">
        <f>50*F5+5*G5+5*H5+I5</f>
        <v>56925</v>
      </c>
    </row>
    <row r="6" spans="1:11" x14ac:dyDescent="0.25">
      <c r="A6" s="5">
        <v>5</v>
      </c>
      <c r="B6" s="5">
        <v>35</v>
      </c>
      <c r="C6" s="5">
        <v>36</v>
      </c>
      <c r="D6" s="5" t="s">
        <v>75</v>
      </c>
      <c r="E6" s="5" t="s">
        <v>76</v>
      </c>
      <c r="F6" s="5"/>
      <c r="G6" s="5"/>
      <c r="H6" s="5">
        <v>3935</v>
      </c>
      <c r="I6" s="5">
        <f>11970+11616+4637+902</f>
        <v>29125</v>
      </c>
      <c r="J6" s="5">
        <f>50*F6+5*G6+5*H6+I6</f>
        <v>48800</v>
      </c>
    </row>
    <row r="7" spans="1:11" x14ac:dyDescent="0.25">
      <c r="A7" s="5">
        <v>6</v>
      </c>
      <c r="B7" s="5">
        <v>20</v>
      </c>
      <c r="C7" s="5">
        <v>21</v>
      </c>
      <c r="D7" s="5" t="s">
        <v>46</v>
      </c>
      <c r="E7" s="8" t="s">
        <v>47</v>
      </c>
      <c r="F7" s="5"/>
      <c r="G7" s="5">
        <v>3220</v>
      </c>
      <c r="H7" s="5">
        <v>2018</v>
      </c>
      <c r="I7" s="5">
        <f>12565+6798</f>
        <v>19363</v>
      </c>
      <c r="J7" s="5">
        <f>50*F7+5*G7+5*H7+I7</f>
        <v>45553</v>
      </c>
    </row>
    <row r="8" spans="1:11" x14ac:dyDescent="0.25">
      <c r="A8" s="5">
        <v>7</v>
      </c>
      <c r="B8" s="5">
        <v>21</v>
      </c>
      <c r="C8" s="5">
        <v>22</v>
      </c>
      <c r="D8" s="5" t="s">
        <v>48</v>
      </c>
      <c r="E8" s="5" t="s">
        <v>49</v>
      </c>
      <c r="F8" s="5"/>
      <c r="G8" s="5">
        <v>1414</v>
      </c>
      <c r="H8" s="5">
        <v>1551</v>
      </c>
      <c r="I8" s="5">
        <f>9765+6760+7075</f>
        <v>23600</v>
      </c>
      <c r="J8" s="5">
        <f>50*F8+5*G8+5*H8+I8</f>
        <v>38425</v>
      </c>
    </row>
    <row r="9" spans="1:11" x14ac:dyDescent="0.25">
      <c r="A9" s="5">
        <v>8</v>
      </c>
      <c r="B9" s="5">
        <v>28</v>
      </c>
      <c r="C9" s="5">
        <v>29</v>
      </c>
      <c r="D9" s="5" t="s">
        <v>62</v>
      </c>
      <c r="E9" s="5" t="s">
        <v>63</v>
      </c>
      <c r="F9" s="5"/>
      <c r="G9" s="5">
        <v>3466</v>
      </c>
      <c r="H9" s="5">
        <v>2179</v>
      </c>
      <c r="I9" s="5">
        <f>7035+960</f>
        <v>7995</v>
      </c>
      <c r="J9" s="5">
        <f>50*F9+5*G9+5*H9+I9</f>
        <v>36220</v>
      </c>
    </row>
    <row r="10" spans="1:11" x14ac:dyDescent="0.25">
      <c r="A10" s="5">
        <v>9</v>
      </c>
      <c r="B10" s="5">
        <v>16</v>
      </c>
      <c r="C10" s="5">
        <v>17</v>
      </c>
      <c r="D10" s="5" t="s">
        <v>38</v>
      </c>
      <c r="E10" s="5" t="s">
        <v>39</v>
      </c>
      <c r="F10" s="5"/>
      <c r="G10" s="5">
        <v>2505</v>
      </c>
      <c r="H10" s="5">
        <v>780</v>
      </c>
      <c r="I10" s="5">
        <f>10126+9040</f>
        <v>19166</v>
      </c>
      <c r="J10" s="5">
        <f>50*F10+5*G10+5*H10+I10</f>
        <v>35591</v>
      </c>
    </row>
    <row r="11" spans="1:11" x14ac:dyDescent="0.25">
      <c r="A11" s="5">
        <v>10</v>
      </c>
      <c r="B11" s="5">
        <v>23</v>
      </c>
      <c r="C11" s="5">
        <v>24</v>
      </c>
      <c r="D11" s="5" t="s">
        <v>52</v>
      </c>
      <c r="E11" s="7" t="s">
        <v>53</v>
      </c>
      <c r="F11" s="5"/>
      <c r="G11" s="5">
        <v>2004</v>
      </c>
      <c r="H11" s="5">
        <f>1735+838</f>
        <v>2573</v>
      </c>
      <c r="I11" s="5">
        <v>12204</v>
      </c>
      <c r="J11" s="5">
        <f>50*F11+5*G11+5*H11+I11</f>
        <v>35089</v>
      </c>
    </row>
    <row r="12" spans="1:11" x14ac:dyDescent="0.25">
      <c r="A12" s="5">
        <v>11</v>
      </c>
      <c r="B12" s="5">
        <v>8</v>
      </c>
      <c r="C12" s="5">
        <v>10</v>
      </c>
      <c r="D12" s="5" t="s">
        <v>24</v>
      </c>
      <c r="E12" s="5" t="s">
        <v>25</v>
      </c>
      <c r="F12" s="5"/>
      <c r="G12" s="5">
        <v>2262</v>
      </c>
      <c r="H12" s="5">
        <v>1210</v>
      </c>
      <c r="I12" s="5">
        <v>9845</v>
      </c>
      <c r="J12" s="5">
        <f>50*F12+5*G12+5*H12+I12</f>
        <v>27205</v>
      </c>
    </row>
    <row r="13" spans="1:11" x14ac:dyDescent="0.25">
      <c r="A13" s="5">
        <v>12</v>
      </c>
      <c r="B13" s="5">
        <v>4</v>
      </c>
      <c r="C13" s="5">
        <v>6</v>
      </c>
      <c r="D13" s="4" t="s">
        <v>18</v>
      </c>
      <c r="E13" s="5"/>
      <c r="F13" s="5"/>
      <c r="G13" s="5">
        <v>2750</v>
      </c>
      <c r="H13" s="5">
        <v>850</v>
      </c>
      <c r="I13" s="5">
        <v>9191</v>
      </c>
      <c r="J13" s="5">
        <f>50*F13+5*G13+5*H13+I13</f>
        <v>27191</v>
      </c>
      <c r="K13" t="s">
        <v>19</v>
      </c>
    </row>
    <row r="14" spans="1:11" x14ac:dyDescent="0.25">
      <c r="A14" s="5">
        <v>13</v>
      </c>
      <c r="B14" s="5">
        <v>11</v>
      </c>
      <c r="C14" s="5">
        <v>12</v>
      </c>
      <c r="D14" s="5" t="s">
        <v>28</v>
      </c>
      <c r="E14" s="5" t="s">
        <v>29</v>
      </c>
      <c r="F14" s="5"/>
      <c r="G14" s="5">
        <v>1050</v>
      </c>
      <c r="H14" s="5">
        <v>1429</v>
      </c>
      <c r="I14" s="5">
        <f>10766+2239</f>
        <v>13005</v>
      </c>
      <c r="J14" s="5">
        <f>50*F14+5*G14+5*H14+I14</f>
        <v>25400</v>
      </c>
    </row>
    <row r="15" spans="1:11" x14ac:dyDescent="0.25">
      <c r="A15" s="5">
        <v>14</v>
      </c>
      <c r="B15" s="5">
        <v>19</v>
      </c>
      <c r="C15" s="5">
        <v>20</v>
      </c>
      <c r="D15" s="5" t="s">
        <v>44</v>
      </c>
      <c r="E15" s="7" t="s">
        <v>45</v>
      </c>
      <c r="F15" s="5"/>
      <c r="G15" s="5">
        <v>1500</v>
      </c>
      <c r="H15" s="5">
        <v>625</v>
      </c>
      <c r="I15" s="5">
        <v>12228</v>
      </c>
      <c r="J15" s="5">
        <f>50*F15+5*G15+5*H15+I15</f>
        <v>22853</v>
      </c>
    </row>
    <row r="16" spans="1:11" x14ac:dyDescent="0.25">
      <c r="A16" s="5">
        <v>15</v>
      </c>
      <c r="B16" s="5">
        <v>3</v>
      </c>
      <c r="C16" s="5">
        <v>5</v>
      </c>
      <c r="D16" s="5" t="s">
        <v>16</v>
      </c>
      <c r="E16" s="7" t="s">
        <v>17</v>
      </c>
      <c r="F16" s="5"/>
      <c r="G16" s="5">
        <v>3512</v>
      </c>
      <c r="H16" s="5">
        <v>0</v>
      </c>
      <c r="I16" s="5">
        <v>5133</v>
      </c>
      <c r="J16" s="5">
        <f>50*F16+5*G16+5*H16+I16</f>
        <v>22693</v>
      </c>
    </row>
    <row r="17" spans="1:11" x14ac:dyDescent="0.25">
      <c r="A17" s="5">
        <v>16</v>
      </c>
      <c r="B17" s="5">
        <v>36</v>
      </c>
      <c r="C17" s="5">
        <v>37</v>
      </c>
      <c r="D17" s="5" t="s">
        <v>77</v>
      </c>
      <c r="E17" s="7" t="s">
        <v>78</v>
      </c>
      <c r="F17" s="5"/>
      <c r="G17" s="5">
        <v>1060</v>
      </c>
      <c r="H17" s="5">
        <v>1013</v>
      </c>
      <c r="I17" s="5">
        <v>10475</v>
      </c>
      <c r="J17" s="5">
        <f>50*F17+5*G17+5*H17+I17</f>
        <v>20840</v>
      </c>
    </row>
    <row r="18" spans="1:11" x14ac:dyDescent="0.25">
      <c r="A18" s="5">
        <v>17</v>
      </c>
      <c r="B18" s="5">
        <v>26</v>
      </c>
      <c r="C18" s="5">
        <v>27</v>
      </c>
      <c r="D18" s="5" t="s">
        <v>58</v>
      </c>
      <c r="E18" s="5" t="s">
        <v>59</v>
      </c>
      <c r="F18" s="5"/>
      <c r="G18" s="5">
        <v>932</v>
      </c>
      <c r="H18" s="5">
        <v>1128</v>
      </c>
      <c r="I18" s="5">
        <f>8942+1210</f>
        <v>10152</v>
      </c>
      <c r="J18" s="5">
        <f>50*F18+5*G18+5*H18+I18</f>
        <v>20452</v>
      </c>
    </row>
    <row r="19" spans="1:11" x14ac:dyDescent="0.25">
      <c r="A19" s="5">
        <v>18</v>
      </c>
      <c r="B19" s="5">
        <v>15</v>
      </c>
      <c r="C19" s="5">
        <v>16</v>
      </c>
      <c r="D19" s="5" t="s">
        <v>36</v>
      </c>
      <c r="E19" s="5" t="s">
        <v>37</v>
      </c>
      <c r="F19" s="5"/>
      <c r="G19" s="5">
        <v>1052</v>
      </c>
      <c r="H19" s="5">
        <v>639</v>
      </c>
      <c r="I19" s="5">
        <v>11094</v>
      </c>
      <c r="J19" s="5">
        <f>50*F19+5*G19+5*H19+I19</f>
        <v>19549</v>
      </c>
    </row>
    <row r="20" spans="1:11" x14ac:dyDescent="0.25">
      <c r="A20" s="5">
        <v>19</v>
      </c>
      <c r="B20" s="5">
        <v>12</v>
      </c>
      <c r="C20" s="5">
        <v>13</v>
      </c>
      <c r="D20" s="5" t="s">
        <v>30</v>
      </c>
      <c r="E20" s="5" t="s">
        <v>31</v>
      </c>
      <c r="F20" s="5"/>
      <c r="G20" s="5"/>
      <c r="H20" s="5">
        <v>1744</v>
      </c>
      <c r="I20" s="5">
        <v>8377</v>
      </c>
      <c r="J20" s="5">
        <f>50*F20+5*G20+5*H20+I20</f>
        <v>17097</v>
      </c>
    </row>
    <row r="21" spans="1:11" x14ac:dyDescent="0.25">
      <c r="A21" s="5">
        <v>20</v>
      </c>
      <c r="B21" s="5">
        <v>27</v>
      </c>
      <c r="C21" s="5">
        <v>28</v>
      </c>
      <c r="D21" s="5" t="s">
        <v>60</v>
      </c>
      <c r="E21" s="5" t="s">
        <v>61</v>
      </c>
      <c r="F21" s="5"/>
      <c r="G21" s="5"/>
      <c r="H21" s="5">
        <v>1548</v>
      </c>
      <c r="I21" s="5">
        <v>8422</v>
      </c>
      <c r="J21" s="5">
        <f>50*F21+5*G21+5*H21+I21</f>
        <v>16162</v>
      </c>
    </row>
    <row r="22" spans="1:11" x14ac:dyDescent="0.25">
      <c r="A22" s="5">
        <v>21</v>
      </c>
      <c r="B22" s="5">
        <v>43</v>
      </c>
      <c r="C22" s="5">
        <v>44</v>
      </c>
      <c r="D22" s="5" t="s">
        <v>93</v>
      </c>
      <c r="E22" s="7" t="s">
        <v>94</v>
      </c>
      <c r="F22" s="5"/>
      <c r="G22" s="5">
        <v>1065</v>
      </c>
      <c r="H22" s="5">
        <v>695</v>
      </c>
      <c r="I22" s="5">
        <v>6590</v>
      </c>
      <c r="J22" s="5">
        <f>50*F22+5*G22+5*H22+I22</f>
        <v>15390</v>
      </c>
    </row>
    <row r="23" spans="1:11" x14ac:dyDescent="0.25">
      <c r="A23" s="5">
        <v>22</v>
      </c>
      <c r="B23" s="5">
        <v>39</v>
      </c>
      <c r="C23" s="5">
        <v>40</v>
      </c>
      <c r="D23" s="4" t="s">
        <v>83</v>
      </c>
      <c r="E23" s="5" t="s">
        <v>84</v>
      </c>
      <c r="F23" s="5"/>
      <c r="G23" s="5">
        <v>3031</v>
      </c>
      <c r="H23" s="5"/>
      <c r="I23" s="5"/>
      <c r="J23" s="5">
        <f>50*F23+5*G23+5*H23+I23</f>
        <v>15155</v>
      </c>
      <c r="K23" t="s">
        <v>85</v>
      </c>
    </row>
    <row r="24" spans="1:11" x14ac:dyDescent="0.25">
      <c r="A24" s="5">
        <v>23</v>
      </c>
      <c r="B24" s="5">
        <v>10</v>
      </c>
      <c r="C24" s="5">
        <v>3</v>
      </c>
      <c r="D24" s="5" t="s">
        <v>12</v>
      </c>
      <c r="E24" s="5" t="s">
        <v>13</v>
      </c>
      <c r="F24" s="5"/>
      <c r="G24" s="5"/>
      <c r="H24" s="5">
        <v>292</v>
      </c>
      <c r="I24" s="5">
        <f>10810+2007</f>
        <v>12817</v>
      </c>
      <c r="J24" s="5">
        <f>50*F24+5*G24+5*H24+I24</f>
        <v>14277</v>
      </c>
    </row>
    <row r="25" spans="1:11" x14ac:dyDescent="0.25">
      <c r="A25" s="5">
        <v>24</v>
      </c>
      <c r="B25" s="5">
        <v>40</v>
      </c>
      <c r="C25" s="5">
        <v>41</v>
      </c>
      <c r="D25" s="5" t="s">
        <v>86</v>
      </c>
      <c r="E25" s="5" t="s">
        <v>88</v>
      </c>
      <c r="F25" s="5"/>
      <c r="G25" s="5"/>
      <c r="H25" s="5">
        <v>557</v>
      </c>
      <c r="I25" s="5">
        <v>9934</v>
      </c>
      <c r="J25" s="5">
        <f>50*F25+5*G25+5*H25+I25</f>
        <v>12719</v>
      </c>
    </row>
    <row r="26" spans="1:11" x14ac:dyDescent="0.25">
      <c r="A26" s="5">
        <v>25</v>
      </c>
      <c r="B26" s="5">
        <v>5</v>
      </c>
      <c r="C26" s="5">
        <v>7</v>
      </c>
      <c r="D26" s="5" t="s">
        <v>20</v>
      </c>
      <c r="E26" s="5" t="s">
        <v>87</v>
      </c>
      <c r="F26" s="5"/>
      <c r="G26" s="5">
        <v>834</v>
      </c>
      <c r="H26" s="5">
        <v>1592</v>
      </c>
      <c r="I26" s="5">
        <v>0</v>
      </c>
      <c r="J26" s="5">
        <f>50*F26+5*G26+5*H26+I26</f>
        <v>12130</v>
      </c>
    </row>
    <row r="27" spans="1:11" x14ac:dyDescent="0.25">
      <c r="A27" s="5">
        <v>26</v>
      </c>
      <c r="B27" s="5">
        <v>38</v>
      </c>
      <c r="C27" s="5">
        <v>39</v>
      </c>
      <c r="D27" s="5" t="s">
        <v>81</v>
      </c>
      <c r="E27" s="5" t="s">
        <v>82</v>
      </c>
      <c r="F27" s="5"/>
      <c r="G27" s="5">
        <v>1000</v>
      </c>
      <c r="H27" s="5">
        <v>674</v>
      </c>
      <c r="I27" s="5">
        <v>3448</v>
      </c>
      <c r="J27" s="5">
        <f>50*F27+5*G27+5*H27+I27</f>
        <v>11818</v>
      </c>
    </row>
    <row r="28" spans="1:11" x14ac:dyDescent="0.25">
      <c r="A28" s="5">
        <v>27</v>
      </c>
      <c r="B28" s="5">
        <v>41</v>
      </c>
      <c r="C28" s="5">
        <v>42</v>
      </c>
      <c r="D28" s="5" t="s">
        <v>89</v>
      </c>
      <c r="E28" s="7" t="s">
        <v>90</v>
      </c>
      <c r="F28" s="5"/>
      <c r="G28" s="5"/>
      <c r="H28" s="5">
        <v>924</v>
      </c>
      <c r="I28" s="5">
        <f>4617+2022</f>
        <v>6639</v>
      </c>
      <c r="J28" s="5">
        <f>50*F28+5*G28+5*H28+I28</f>
        <v>11259</v>
      </c>
    </row>
    <row r="29" spans="1:11" x14ac:dyDescent="0.25">
      <c r="A29" s="5">
        <v>28</v>
      </c>
      <c r="B29" s="5">
        <v>57</v>
      </c>
      <c r="C29" s="5">
        <v>2</v>
      </c>
      <c r="D29" s="5" t="s">
        <v>10</v>
      </c>
      <c r="E29" s="5" t="s">
        <v>11</v>
      </c>
      <c r="F29" s="5"/>
      <c r="G29" s="5">
        <v>1267</v>
      </c>
      <c r="H29" s="5">
        <v>449</v>
      </c>
      <c r="I29" s="5">
        <v>1132</v>
      </c>
      <c r="J29" s="5">
        <f>50*F29+5*G29+5*H29+I29</f>
        <v>9712</v>
      </c>
    </row>
    <row r="30" spans="1:11" x14ac:dyDescent="0.25">
      <c r="A30" s="5">
        <v>29</v>
      </c>
      <c r="B30" s="5">
        <v>30</v>
      </c>
      <c r="C30" s="5">
        <v>31</v>
      </c>
      <c r="D30" s="5" t="s">
        <v>66</v>
      </c>
      <c r="E30" s="5" t="s">
        <v>67</v>
      </c>
      <c r="F30" s="5"/>
      <c r="G30" s="5"/>
      <c r="H30" s="5">
        <v>265</v>
      </c>
      <c r="I30" s="5">
        <v>6328</v>
      </c>
      <c r="J30" s="5">
        <f>50*F30+5*G30+5*H30+I30</f>
        <v>7653</v>
      </c>
    </row>
    <row r="31" spans="1:11" x14ac:dyDescent="0.25">
      <c r="A31" s="5">
        <v>30</v>
      </c>
      <c r="B31" s="5">
        <v>9</v>
      </c>
      <c r="C31" s="5">
        <v>11</v>
      </c>
      <c r="D31" s="5" t="s">
        <v>26</v>
      </c>
      <c r="E31" s="5" t="s">
        <v>27</v>
      </c>
      <c r="F31" s="5"/>
      <c r="G31" s="5"/>
      <c r="H31" s="5"/>
      <c r="I31" s="5">
        <v>4029</v>
      </c>
      <c r="J31" s="5">
        <f>50*F31+5*G31+5*H31+I31</f>
        <v>4029</v>
      </c>
    </row>
    <row r="32" spans="1:11" x14ac:dyDescent="0.25">
      <c r="A32" s="5">
        <v>31</v>
      </c>
      <c r="B32" s="5">
        <v>22</v>
      </c>
      <c r="C32" s="5">
        <v>23</v>
      </c>
      <c r="D32" s="5" t="s">
        <v>50</v>
      </c>
      <c r="E32" s="5" t="s">
        <v>51</v>
      </c>
      <c r="F32" s="5"/>
      <c r="G32" s="5"/>
      <c r="H32" s="5"/>
      <c r="I32" s="5">
        <v>4022</v>
      </c>
      <c r="J32" s="5">
        <f>50*F32+5*G32+5*H32+I32</f>
        <v>4022</v>
      </c>
    </row>
    <row r="33" spans="1:11" x14ac:dyDescent="0.25">
      <c r="A33" s="5">
        <v>32</v>
      </c>
      <c r="B33" s="5">
        <v>25</v>
      </c>
      <c r="C33" s="5">
        <v>26</v>
      </c>
      <c r="D33" s="5" t="s">
        <v>56</v>
      </c>
      <c r="E33" s="7" t="s">
        <v>57</v>
      </c>
      <c r="F33" s="5"/>
      <c r="G33" s="5"/>
      <c r="H33" s="5"/>
      <c r="I33" s="5">
        <v>3910</v>
      </c>
      <c r="J33" s="5">
        <f>50*F33+5*G33+5*H33+I33</f>
        <v>3910</v>
      </c>
    </row>
    <row r="34" spans="1:11" x14ac:dyDescent="0.25">
      <c r="A34" s="5">
        <v>33</v>
      </c>
      <c r="B34" s="5">
        <v>37</v>
      </c>
      <c r="C34" s="5">
        <v>38</v>
      </c>
      <c r="D34" s="5" t="s">
        <v>79</v>
      </c>
      <c r="E34" s="5" t="s">
        <v>80</v>
      </c>
      <c r="F34" s="5"/>
      <c r="G34" s="5"/>
      <c r="H34" s="5">
        <v>212</v>
      </c>
      <c r="I34" s="5">
        <v>2299</v>
      </c>
      <c r="J34" s="5">
        <f>50*F34+5*G34+5*H34+I34</f>
        <v>3359</v>
      </c>
    </row>
    <row r="35" spans="1:11" x14ac:dyDescent="0.25">
      <c r="A35" s="5">
        <v>34</v>
      </c>
      <c r="B35" s="5">
        <v>32</v>
      </c>
      <c r="C35" s="5">
        <v>33</v>
      </c>
      <c r="D35" s="5" t="s">
        <v>97</v>
      </c>
      <c r="E35" s="5" t="s">
        <v>70</v>
      </c>
      <c r="F35" s="5"/>
      <c r="G35" s="5"/>
      <c r="H35" s="5">
        <v>225</v>
      </c>
      <c r="I35" s="5">
        <v>1118</v>
      </c>
      <c r="J35" s="5">
        <f>50*F35+5*G35+5*H35+I35</f>
        <v>2243</v>
      </c>
    </row>
    <row r="36" spans="1:11" x14ac:dyDescent="0.25">
      <c r="A36" s="5">
        <v>35</v>
      </c>
      <c r="B36" s="5">
        <v>18</v>
      </c>
      <c r="C36" s="5">
        <v>19</v>
      </c>
      <c r="D36" s="5" t="s">
        <v>42</v>
      </c>
      <c r="E36" s="5" t="s">
        <v>43</v>
      </c>
      <c r="F36" s="5"/>
      <c r="G36" s="5"/>
      <c r="H36" s="5">
        <v>386</v>
      </c>
      <c r="I36" s="5">
        <v>0</v>
      </c>
      <c r="J36" s="5">
        <f>50*F36+5*G36+5*H36+I36</f>
        <v>1930</v>
      </c>
    </row>
    <row r="37" spans="1:11" x14ac:dyDescent="0.25">
      <c r="A37" s="5">
        <v>36</v>
      </c>
      <c r="B37" s="5">
        <v>42</v>
      </c>
      <c r="C37" s="5">
        <v>43</v>
      </c>
      <c r="D37" s="5" t="s">
        <v>91</v>
      </c>
      <c r="E37" s="5" t="s">
        <v>92</v>
      </c>
      <c r="F37" s="5"/>
      <c r="G37" s="5"/>
      <c r="H37" s="5">
        <v>281</v>
      </c>
      <c r="I37" s="5"/>
      <c r="J37" s="5">
        <f>50*F37+5*G37+5*H37+I37</f>
        <v>1405</v>
      </c>
    </row>
    <row r="38" spans="1:11" x14ac:dyDescent="0.25">
      <c r="A38" s="5">
        <v>37</v>
      </c>
      <c r="B38" s="5">
        <v>7</v>
      </c>
      <c r="C38" s="5">
        <v>9</v>
      </c>
      <c r="D38" s="5" t="s">
        <v>22</v>
      </c>
      <c r="E38" s="5" t="s">
        <v>23</v>
      </c>
      <c r="F38" s="5"/>
      <c r="G38" s="5"/>
      <c r="H38" s="5"/>
      <c r="I38" s="5"/>
      <c r="J38" s="5">
        <f>50*F38+5*G38+5*H38+I38</f>
        <v>0</v>
      </c>
    </row>
    <row r="39" spans="1:11" x14ac:dyDescent="0.25">
      <c r="A39" s="5">
        <v>38</v>
      </c>
      <c r="B39" s="5">
        <v>13</v>
      </c>
      <c r="C39" s="5">
        <v>14</v>
      </c>
      <c r="D39" s="5" t="s">
        <v>32</v>
      </c>
      <c r="E39" s="5" t="s">
        <v>33</v>
      </c>
      <c r="F39" s="5"/>
      <c r="G39" s="5"/>
      <c r="H39" s="5"/>
      <c r="I39" s="5"/>
      <c r="J39" s="5">
        <f>50*F39+5*G39+5*H39+I39</f>
        <v>0</v>
      </c>
    </row>
    <row r="40" spans="1:11" x14ac:dyDescent="0.25">
      <c r="A40" s="5">
        <v>39</v>
      </c>
      <c r="B40" s="5">
        <v>14</v>
      </c>
      <c r="C40" s="5">
        <v>15</v>
      </c>
      <c r="D40" s="5" t="s">
        <v>34</v>
      </c>
      <c r="E40" s="9" t="s">
        <v>35</v>
      </c>
      <c r="F40" s="5"/>
      <c r="G40" s="5"/>
      <c r="H40" s="5"/>
      <c r="I40" s="5"/>
      <c r="J40" s="5">
        <f>50*F40+5*G40+5*H40+I40</f>
        <v>0</v>
      </c>
    </row>
    <row r="41" spans="1:11" x14ac:dyDescent="0.25">
      <c r="A41" s="5">
        <v>40</v>
      </c>
      <c r="B41" s="5">
        <v>17</v>
      </c>
      <c r="C41" s="5">
        <v>18</v>
      </c>
      <c r="D41" s="5" t="s">
        <v>40</v>
      </c>
      <c r="E41" s="5" t="s">
        <v>41</v>
      </c>
      <c r="F41" s="5"/>
      <c r="G41" s="5"/>
      <c r="H41" s="5"/>
      <c r="I41" s="5"/>
      <c r="J41" s="5">
        <f>50*F41+5*G41+5*H41+I41</f>
        <v>0</v>
      </c>
    </row>
    <row r="42" spans="1:11" x14ac:dyDescent="0.25">
      <c r="A42" s="5">
        <v>41</v>
      </c>
      <c r="B42" s="5">
        <v>29</v>
      </c>
      <c r="C42" s="5">
        <v>30</v>
      </c>
      <c r="D42" s="5" t="s">
        <v>64</v>
      </c>
      <c r="E42" s="5" t="s">
        <v>65</v>
      </c>
      <c r="F42" s="5"/>
      <c r="G42" s="5"/>
      <c r="H42" s="5"/>
      <c r="I42" s="5"/>
      <c r="J42" s="5">
        <f>50*F42+5*G42+5*H42+I42</f>
        <v>0</v>
      </c>
    </row>
    <row r="43" spans="1:11" x14ac:dyDescent="0.25">
      <c r="A43" s="5">
        <v>42</v>
      </c>
      <c r="B43" s="5">
        <v>31</v>
      </c>
      <c r="C43" s="5">
        <v>32</v>
      </c>
      <c r="D43" s="5" t="s">
        <v>68</v>
      </c>
      <c r="E43" s="5" t="s">
        <v>69</v>
      </c>
      <c r="F43" s="5"/>
      <c r="G43" s="5"/>
      <c r="H43" s="5"/>
      <c r="I43" s="5"/>
      <c r="J43" s="5">
        <f>50*F43+5*G43+5*H43+I43</f>
        <v>0</v>
      </c>
    </row>
    <row r="44" spans="1:11" x14ac:dyDescent="0.25">
      <c r="A44" s="5">
        <v>43</v>
      </c>
      <c r="B44" s="5">
        <v>33</v>
      </c>
      <c r="C44" s="5">
        <v>34</v>
      </c>
      <c r="D44" s="5" t="s">
        <v>71</v>
      </c>
      <c r="E44" s="5" t="s">
        <v>72</v>
      </c>
      <c r="F44" s="5"/>
      <c r="G44" s="5"/>
      <c r="H44" s="5"/>
      <c r="I44" s="5"/>
      <c r="J44" s="5">
        <f>50*F44+5*G44+5*H44+I44</f>
        <v>0</v>
      </c>
    </row>
    <row r="45" spans="1:11" x14ac:dyDescent="0.25">
      <c r="A45" s="5">
        <v>44</v>
      </c>
      <c r="B45" s="5">
        <v>44</v>
      </c>
      <c r="C45" s="5">
        <v>45</v>
      </c>
      <c r="D45" s="5" t="s">
        <v>95</v>
      </c>
      <c r="E45" s="5" t="s">
        <v>96</v>
      </c>
      <c r="F45" s="5"/>
      <c r="G45" s="5"/>
      <c r="H45" s="5"/>
      <c r="I45" s="5"/>
      <c r="J45" s="5">
        <f>50*F45+5*G45+5*H45+I45</f>
        <v>0</v>
      </c>
    </row>
    <row r="46" spans="1:11" x14ac:dyDescent="0.25">
      <c r="A46" s="5">
        <v>45</v>
      </c>
      <c r="B46" s="5"/>
      <c r="C46" s="5"/>
      <c r="D46" s="5"/>
      <c r="E46" s="5"/>
      <c r="F46" s="5"/>
      <c r="G46" s="5"/>
      <c r="H46" s="5"/>
      <c r="I46" s="5"/>
      <c r="J46" s="5"/>
    </row>
    <row r="47" spans="1:11" x14ac:dyDescent="0.25">
      <c r="A47" s="5">
        <v>46</v>
      </c>
      <c r="B47" s="5"/>
      <c r="C47" s="5"/>
      <c r="D47" s="5"/>
      <c r="E47" s="7"/>
      <c r="F47" s="5"/>
      <c r="G47" s="5"/>
      <c r="H47" s="5"/>
      <c r="I47" s="5"/>
      <c r="J47" s="5"/>
    </row>
    <row r="48" spans="1:11" x14ac:dyDescent="0.25">
      <c r="A48" s="5">
        <v>47</v>
      </c>
      <c r="B48" s="5"/>
      <c r="C48" s="5"/>
      <c r="D48" s="5"/>
      <c r="E48" s="5"/>
      <c r="F48" s="5"/>
      <c r="G48" s="5"/>
      <c r="H48" s="5"/>
      <c r="I48" s="5"/>
      <c r="J48" s="5"/>
      <c r="K48" s="1"/>
    </row>
    <row r="49" spans="1:10" x14ac:dyDescent="0.25">
      <c r="A49" s="5">
        <v>48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>
        <v>49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>
        <v>50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>
        <v>51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>
        <v>52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>
        <v>53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>
        <v>54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>
        <v>55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>
        <v>56</v>
      </c>
      <c r="B57" s="5"/>
      <c r="C57" s="5"/>
      <c r="D57" s="5"/>
      <c r="E57" s="6"/>
      <c r="F57" s="5"/>
      <c r="G57" s="5"/>
      <c r="H57" s="5"/>
      <c r="I57" s="5"/>
      <c r="J57" s="5"/>
    </row>
    <row r="58" spans="1:10" x14ac:dyDescent="0.25">
      <c r="F58" s="4">
        <f>SUM(F2:F57)</f>
        <v>8874</v>
      </c>
      <c r="G58" s="4">
        <f t="shared" ref="G58:I58" si="0">SUM(G2:G57)</f>
        <v>35851</v>
      </c>
      <c r="H58" s="4">
        <f t="shared" si="0"/>
        <v>34856</v>
      </c>
      <c r="I58" s="4">
        <f t="shared" si="0"/>
        <v>319062</v>
      </c>
    </row>
    <row r="59" spans="1:10" x14ac:dyDescent="0.25">
      <c r="E59" s="2"/>
      <c r="F59" s="3"/>
    </row>
  </sheetData>
  <sortState ref="B2:J45">
    <sortCondition descending="1" ref="J2:J45"/>
  </sortState>
  <pageMargins left="0.70000000000000007" right="0.70000000000000007" top="0.75" bottom="0.75" header="0.30000000000000004" footer="0.30000000000000004"/>
  <pageSetup paperSize="9" fitToWidth="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</dc:creator>
  <cp:lastModifiedBy>Jukka</cp:lastModifiedBy>
  <cp:lastPrinted>2018-05-27T15:05:09Z</cp:lastPrinted>
  <dcterms:created xsi:type="dcterms:W3CDTF">2013-05-25T19:01:51Z</dcterms:created>
  <dcterms:modified xsi:type="dcterms:W3CDTF">2018-05-27T15:14:37Z</dcterms:modified>
</cp:coreProperties>
</file>